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6" windowWidth="14940" windowHeight="9156" activeTab="1"/>
  </bookViews>
  <sheets>
    <sheet name="CB-0115  INFORME SOBRE RECUR..." sheetId="1" r:id="rId1"/>
    <sheet name="CB-0116  INFORME SOBRE DISPO..." sheetId="2" r:id="rId2"/>
    <sheet name="CB-0124  INVERSIONES PARTIMO...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<sst xmlns="http://schemas.openxmlformats.org/spreadsheetml/2006/main" count="261" uniqueCount="93">
  <si>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</si>
  <si>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</si>
  <si>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</si>
  <si>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</si>
  <si>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</si>
  <si>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</si>
  <si>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</si>
  <si>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</si>
  <si>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</si>
  <si>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</si>
  <si>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</si>
  <si>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</si>
  <si>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</si>
  <si>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</si>
  <si>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</si>
  <si>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</si>
  <si>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</si>
  <si>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</si>
  <si>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</si>
  <si>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</si>
  <si>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</si>
  <si>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</si>
  <si>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</si>
  <si>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</si>
  <si>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</si>
  <si>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</si>
  <si>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</si>
  <si>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</si>
  <si>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</si>
  <si>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</si>
  <si>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</si>
  <si>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</si>
  <si>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</si>
  <si>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</si>
  <si>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</si>
  <si>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</si>
  <si>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</si>
  <si>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</si>
  <si>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</si>
  <si>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</si>
  <si>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</si>
  <si>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</si>
  <si>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</si>
  <si>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</si>
  <si>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</si>
  <si>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</si>
  <si>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</si>
  <si>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</si>
  <si>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</si>
  <si>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</si>
  <si>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</si>
  <si>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</si>
  <si>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</si>
  <si>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</si>
  <si>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</si>
  <si>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</si>
  <si>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</si>
  <si>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</si>
  <si>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</si>
  <si>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</si>
  <si>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</si>
  <si>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</si>
  <si>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</si>
  <si>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</si>
  <si>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</si>
  <si>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</si>
  <si>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</si>
  <si>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</si>
  <si>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</si>
  <si>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</si>
  <si>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</si>
  <si>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</si>
  <si>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</si>
  <si>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</si>
  <si>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</si>
  <si>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</si>
  <si>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</si>
  <si>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</si>
  <si>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</si>
  <si>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</si>
  <si>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</si>
  <si>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</si>
  <si>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</si>
  <si>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</si>
  <si>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</si>
  <si>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</si>
  <si>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</si>
  <si>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</si>
  <si>
    <t>NOTA:</t>
  </si>
  <si>
    <t>La entidad no mantiene inversiones permanentes.</t>
  </si>
  <si>
    <t>NOTA: NO APLICA</t>
  </si>
  <si>
    <t>|</t>
  </si>
  <si>
    <t>ITAU</t>
  </si>
</sst>
</file>

<file path=xl/styles.xml><?xml version="1.0" encoding="utf-8"?>
<styleSheet xmlns="http://schemas.openxmlformats.org/spreadsheetml/2006/main">
  <numFmts count="45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mmm\-yyyy"/>
    <numFmt numFmtId="191" formatCode="_-* #,##0.000_-;\-* #,##0.000_-;_-* &quot;-&quot;???_-;_-@_-"/>
    <numFmt numFmtId="192" formatCode="0.0%"/>
    <numFmt numFmtId="193" formatCode="0.000%"/>
    <numFmt numFmtId="194" formatCode="0.0000%"/>
    <numFmt numFmtId="195" formatCode="0.00000%"/>
    <numFmt numFmtId="196" formatCode="0.000000%"/>
    <numFmt numFmtId="197" formatCode="0.0000000%"/>
    <numFmt numFmtId="198" formatCode="0.00000000%"/>
    <numFmt numFmtId="199" formatCode="0.000000000%"/>
    <numFmt numFmtId="200" formatCode="0.0000000000%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4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4" fontId="3" fillId="36" borderId="11" xfId="0" applyNumberFormat="1" applyFont="1" applyFill="1" applyBorder="1" applyAlignment="1" applyProtection="1">
      <alignment vertical="center"/>
      <protection/>
    </xf>
    <xf numFmtId="1" fontId="3" fillId="36" borderId="11" xfId="0" applyNumberFormat="1" applyFont="1" applyFill="1" applyBorder="1" applyAlignment="1" applyProtection="1">
      <alignment vertical="center"/>
      <protection/>
    </xf>
    <xf numFmtId="185" fontId="0" fillId="0" borderId="0" xfId="49" applyFont="1" applyAlignment="1">
      <alignment/>
    </xf>
    <xf numFmtId="185" fontId="0" fillId="35" borderId="11" xfId="49" applyFont="1" applyFill="1" applyBorder="1" applyAlignment="1" applyProtection="1">
      <alignment vertical="center"/>
      <protection locked="0"/>
    </xf>
    <xf numFmtId="185" fontId="0" fillId="34" borderId="0" xfId="49" applyFont="1" applyFill="1" applyBorder="1" applyAlignment="1" applyProtection="1">
      <alignment horizontal="center" vertical="center"/>
      <protection/>
    </xf>
    <xf numFmtId="185" fontId="3" fillId="36" borderId="11" xfId="49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85" fontId="0" fillId="35" borderId="11" xfId="49" applyFont="1" applyFill="1" applyBorder="1" applyAlignment="1" applyProtection="1">
      <alignment vertical="center"/>
      <protection/>
    </xf>
    <xf numFmtId="43" fontId="0" fillId="0" borderId="0" xfId="0" applyNumberFormat="1" applyAlignment="1">
      <alignment/>
    </xf>
    <xf numFmtId="185" fontId="3" fillId="37" borderId="11" xfId="49" applyFont="1" applyFill="1" applyBorder="1" applyAlignment="1" applyProtection="1">
      <alignment vertical="center"/>
      <protection/>
    </xf>
    <xf numFmtId="185" fontId="0" fillId="37" borderId="0" xfId="49" applyFont="1" applyFill="1" applyBorder="1" applyAlignment="1" applyProtection="1">
      <alignment horizontal="center" vertical="center"/>
      <protection/>
    </xf>
    <xf numFmtId="9" fontId="0" fillId="0" borderId="0" xfId="55" applyFont="1" applyAlignment="1">
      <alignment/>
    </xf>
    <xf numFmtId="10" fontId="3" fillId="36" borderId="11" xfId="55" applyNumberFormat="1" applyFont="1" applyFill="1" applyBorder="1" applyAlignment="1" applyProtection="1">
      <alignment vertical="center"/>
      <protection/>
    </xf>
    <xf numFmtId="43" fontId="3" fillId="36" borderId="11" xfId="0" applyNumberFormat="1" applyFont="1" applyFill="1" applyBorder="1" applyAlignment="1" applyProtection="1">
      <alignment vertical="center"/>
      <protection/>
    </xf>
    <xf numFmtId="185" fontId="0" fillId="35" borderId="11" xfId="49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4"/>
  <sheetViews>
    <sheetView zoomScalePageLayoutView="0" workbookViewId="0" topLeftCell="B1">
      <selection activeCell="G23" sqref="G23"/>
    </sheetView>
  </sheetViews>
  <sheetFormatPr defaultColWidth="0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22" t="s">
        <v>1</v>
      </c>
      <c r="E1" s="23"/>
      <c r="F1" s="23"/>
      <c r="G1" s="23"/>
      <c r="H1" s="23"/>
    </row>
    <row r="2" spans="2:8" ht="12.75">
      <c r="B2" s="1" t="s">
        <v>2</v>
      </c>
      <c r="C2" s="1">
        <v>1600</v>
      </c>
      <c r="D2" s="22" t="s">
        <v>3</v>
      </c>
      <c r="E2" s="23"/>
      <c r="F2" s="23"/>
      <c r="G2" s="23"/>
      <c r="H2" s="2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42978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22" t="s">
        <v>10</v>
      </c>
      <c r="C8" s="23"/>
      <c r="D8" s="23"/>
      <c r="E8" s="23"/>
      <c r="F8" s="23"/>
      <c r="G8" s="23"/>
      <c r="H8" s="23"/>
      <c r="I8" s="23"/>
      <c r="J8" s="23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10">
        <v>2239103566</v>
      </c>
      <c r="F11" s="10">
        <v>8762150736</v>
      </c>
      <c r="G11" s="10">
        <v>8852099106</v>
      </c>
      <c r="H11" s="14">
        <f>+E11+F11-G11</f>
        <v>2149155196</v>
      </c>
      <c r="I11" s="4">
        <v>0.1</v>
      </c>
      <c r="J11" s="3">
        <v>42978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10">
        <v>0</v>
      </c>
      <c r="F12" s="10">
        <v>0</v>
      </c>
      <c r="G12" s="10">
        <v>0</v>
      </c>
      <c r="H12" s="14">
        <f>+E12+F12-G12</f>
        <v>0</v>
      </c>
      <c r="I12" s="4">
        <v>0.1</v>
      </c>
      <c r="J12" s="3"/>
    </row>
    <row r="13" spans="1:10" ht="12.75">
      <c r="A13" s="1">
        <v>30</v>
      </c>
      <c r="B13" t="s">
        <v>24</v>
      </c>
      <c r="C13" s="4" t="s">
        <v>92</v>
      </c>
      <c r="D13" s="4" t="s">
        <v>25</v>
      </c>
      <c r="E13" s="10">
        <v>0</v>
      </c>
      <c r="F13" s="10">
        <v>0</v>
      </c>
      <c r="G13" s="10">
        <v>0</v>
      </c>
      <c r="H13" s="10">
        <v>0</v>
      </c>
      <c r="I13" s="4">
        <v>3.5</v>
      </c>
      <c r="J13" s="3"/>
    </row>
    <row r="14" spans="1:10" ht="12.75">
      <c r="A14" s="1">
        <v>-1</v>
      </c>
      <c r="C14" s="2" t="s">
        <v>26</v>
      </c>
      <c r="D14" s="2" t="s">
        <v>26</v>
      </c>
      <c r="E14" s="2" t="s">
        <v>26</v>
      </c>
      <c r="F14" s="2" t="s">
        <v>26</v>
      </c>
      <c r="G14" s="2" t="s">
        <v>26</v>
      </c>
      <c r="H14" s="2" t="s">
        <v>26</v>
      </c>
      <c r="I14" s="2" t="s">
        <v>26</v>
      </c>
      <c r="J14" s="2" t="s">
        <v>26</v>
      </c>
    </row>
    <row r="15" spans="1:10" ht="12.75">
      <c r="A15" s="1">
        <v>999999</v>
      </c>
      <c r="B15" t="s">
        <v>27</v>
      </c>
      <c r="C15" s="2" t="s">
        <v>26</v>
      </c>
      <c r="D15" s="2" t="s">
        <v>26</v>
      </c>
      <c r="I15" s="2" t="s">
        <v>26</v>
      </c>
      <c r="J15" s="2" t="s">
        <v>26</v>
      </c>
    </row>
    <row r="17" spans="1:10" ht="12.75">
      <c r="A17" s="1" t="s">
        <v>28</v>
      </c>
      <c r="B17" s="22" t="s">
        <v>29</v>
      </c>
      <c r="C17" s="23"/>
      <c r="D17" s="23"/>
      <c r="E17" s="23"/>
      <c r="F17" s="23"/>
      <c r="G17" s="23"/>
      <c r="H17" s="23"/>
      <c r="I17" s="23"/>
      <c r="J17" s="23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30</v>
      </c>
      <c r="E20" s="10">
        <v>642738994.28</v>
      </c>
      <c r="F20" s="10">
        <v>516144379</v>
      </c>
      <c r="G20" s="10">
        <v>516628327</v>
      </c>
      <c r="H20" s="10">
        <f>+E20+F20-G20</f>
        <v>642255046.28</v>
      </c>
      <c r="I20" s="4">
        <v>0.1</v>
      </c>
      <c r="J20" s="3">
        <v>42978</v>
      </c>
    </row>
    <row r="21" spans="1:10" ht="12.75">
      <c r="A21" s="1">
        <v>20</v>
      </c>
      <c r="B21" t="s">
        <v>22</v>
      </c>
      <c r="C21" s="4" t="s">
        <v>92</v>
      </c>
      <c r="D21" s="4" t="s">
        <v>31</v>
      </c>
      <c r="E21" s="10">
        <v>965056292.08</v>
      </c>
      <c r="F21" s="10">
        <v>208192183</v>
      </c>
      <c r="G21" s="10">
        <v>170507740</v>
      </c>
      <c r="H21" s="10">
        <f>+E21+F21-G21</f>
        <v>1002740735.0799999</v>
      </c>
      <c r="I21" s="4">
        <v>3.5</v>
      </c>
      <c r="J21" s="3">
        <v>42978</v>
      </c>
    </row>
    <row r="22" spans="1:10" ht="12.75">
      <c r="A22" s="1">
        <v>-1</v>
      </c>
      <c r="C22" s="2" t="s">
        <v>26</v>
      </c>
      <c r="D22" s="2" t="s">
        <v>26</v>
      </c>
      <c r="E22" s="2" t="s">
        <v>26</v>
      </c>
      <c r="F22" s="2" t="s">
        <v>26</v>
      </c>
      <c r="G22" s="2" t="s">
        <v>26</v>
      </c>
      <c r="H22" s="2"/>
      <c r="I22" s="2" t="s">
        <v>26</v>
      </c>
      <c r="J22" s="2" t="s">
        <v>26</v>
      </c>
    </row>
    <row r="23" spans="1:10" ht="12.75">
      <c r="A23" s="1">
        <v>999999</v>
      </c>
      <c r="B23" t="s">
        <v>27</v>
      </c>
      <c r="C23" s="2" t="s">
        <v>26</v>
      </c>
      <c r="D23" s="2" t="s">
        <v>26</v>
      </c>
      <c r="I23" s="2" t="s">
        <v>26</v>
      </c>
      <c r="J23" s="2" t="s">
        <v>26</v>
      </c>
    </row>
    <row r="25" spans="1:10" ht="12.75">
      <c r="A25" s="1" t="s">
        <v>32</v>
      </c>
      <c r="B25" s="22" t="s">
        <v>33</v>
      </c>
      <c r="C25" s="23"/>
      <c r="D25" s="23"/>
      <c r="E25" s="23"/>
      <c r="F25" s="23"/>
      <c r="G25" s="23"/>
      <c r="H25" s="23"/>
      <c r="I25" s="23"/>
      <c r="J25" s="23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34</v>
      </c>
      <c r="E28" s="10">
        <v>7520934</v>
      </c>
      <c r="F28" s="10">
        <v>4786414</v>
      </c>
      <c r="G28" s="10">
        <v>4000000</v>
      </c>
      <c r="H28" s="10">
        <f>+E28+F28-G28</f>
        <v>8307348</v>
      </c>
      <c r="I28" s="4">
        <v>0.1</v>
      </c>
      <c r="J28" s="3">
        <v>42978</v>
      </c>
    </row>
    <row r="29" spans="1:10" ht="12.75">
      <c r="A29" s="1">
        <v>20</v>
      </c>
      <c r="B29" t="s">
        <v>22</v>
      </c>
      <c r="C29" s="4" t="s">
        <v>20</v>
      </c>
      <c r="D29" s="4" t="s">
        <v>35</v>
      </c>
      <c r="E29" s="10">
        <v>24821123.5</v>
      </c>
      <c r="F29" s="10">
        <v>5268926</v>
      </c>
      <c r="G29" s="10">
        <v>7571405.5</v>
      </c>
      <c r="H29" s="10">
        <f>+E29+F29-G29</f>
        <v>22518644</v>
      </c>
      <c r="I29" s="4">
        <v>0.1</v>
      </c>
      <c r="J29" s="3">
        <v>42978</v>
      </c>
    </row>
    <row r="30" spans="1:10" ht="12.75">
      <c r="A30" s="1">
        <v>-1</v>
      </c>
      <c r="C30" s="2" t="s">
        <v>26</v>
      </c>
      <c r="D30" s="2" t="s">
        <v>26</v>
      </c>
      <c r="E30" s="2" t="s">
        <v>26</v>
      </c>
      <c r="F30" s="2"/>
      <c r="G30" s="2" t="s">
        <v>26</v>
      </c>
      <c r="H30" s="2" t="s">
        <v>26</v>
      </c>
      <c r="I30" s="2" t="s">
        <v>26</v>
      </c>
      <c r="J30" s="2" t="s">
        <v>26</v>
      </c>
    </row>
    <row r="31" spans="1:10" ht="12.75">
      <c r="A31" s="1">
        <v>999999</v>
      </c>
      <c r="B31" t="s">
        <v>27</v>
      </c>
      <c r="C31" s="2" t="s">
        <v>26</v>
      </c>
      <c r="D31" s="2" t="s">
        <v>26</v>
      </c>
      <c r="I31" s="2" t="s">
        <v>91</v>
      </c>
      <c r="J31" s="2" t="s">
        <v>26</v>
      </c>
    </row>
    <row r="33" spans="1:10" ht="12.75">
      <c r="A33" s="1" t="s">
        <v>36</v>
      </c>
      <c r="B33" s="22" t="s">
        <v>37</v>
      </c>
      <c r="C33" s="23"/>
      <c r="D33" s="23"/>
      <c r="E33" s="23"/>
      <c r="F33" s="23"/>
      <c r="G33" s="23"/>
      <c r="H33" s="23"/>
      <c r="I33" s="23"/>
      <c r="J33" s="23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37</v>
      </c>
      <c r="C36" s="4" t="s">
        <v>26</v>
      </c>
      <c r="D36" s="4" t="s">
        <v>26</v>
      </c>
      <c r="E36" s="4"/>
      <c r="F36" s="4"/>
      <c r="G36" s="4"/>
      <c r="H36" s="4"/>
      <c r="I36" s="4"/>
      <c r="J36" s="3" t="s">
        <v>26</v>
      </c>
    </row>
    <row r="38" spans="1:10" ht="12.75">
      <c r="A38" s="1" t="s">
        <v>38</v>
      </c>
      <c r="B38" s="22" t="s">
        <v>39</v>
      </c>
      <c r="C38" s="23"/>
      <c r="D38" s="23"/>
      <c r="E38" s="23"/>
      <c r="F38" s="23"/>
      <c r="G38" s="23"/>
      <c r="H38" s="23"/>
      <c r="I38" s="23"/>
      <c r="J38" s="23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39</v>
      </c>
      <c r="C41" s="2" t="s">
        <v>26</v>
      </c>
      <c r="D41" s="2" t="s">
        <v>26</v>
      </c>
      <c r="E41" s="8">
        <f>SUM(E11:E13,E20:E21,E28:E29,E36)</f>
        <v>3879240909.8599997</v>
      </c>
      <c r="F41" s="8">
        <f>SUM(F11:F13,F20:F21,F28:F29,F36)</f>
        <v>9496542638</v>
      </c>
      <c r="G41" s="8">
        <f>SUM(G11:G13,G20:G21,G28:G29,G36)</f>
        <v>9550806578.5</v>
      </c>
      <c r="H41" s="8">
        <f>SUM(H11:H13,H20:H21,H28:H29,H36)</f>
        <v>3824976969.3599997</v>
      </c>
      <c r="I41" s="2" t="s">
        <v>26</v>
      </c>
      <c r="J41" s="2" t="s">
        <v>26</v>
      </c>
    </row>
    <row r="43" ht="12.75">
      <c r="D43" s="13"/>
    </row>
    <row r="44" ht="12.75">
      <c r="H44" s="15"/>
    </row>
  </sheetData>
  <sheetProtection/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20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0:H21 E11:H13 E28:H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20:J21 J11:J13 J28:J29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:H41">
      <formula1>-1.7976931348623157E+308</formula1>
      <formula2>1.7976931348623157E+308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"/>
  <sheetViews>
    <sheetView tabSelected="1" zoomScalePageLayoutView="0" workbookViewId="0" topLeftCell="A4">
      <selection activeCell="C27" sqref="C27"/>
    </sheetView>
  </sheetViews>
  <sheetFormatPr defaultColWidth="0" defaultRowHeight="12.75"/>
  <cols>
    <col min="1" max="1" width="9.140625" style="0" customWidth="1"/>
    <col min="2" max="2" width="47.00390625" style="0" customWidth="1"/>
    <col min="3" max="3" width="19.140625" style="0" customWidth="1"/>
    <col min="4" max="4" width="22.00390625" style="0" customWidth="1"/>
    <col min="5" max="5" width="36.140625" style="0" customWidth="1"/>
    <col min="6" max="6" width="15.8515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22" t="s">
        <v>1</v>
      </c>
      <c r="E1" s="23"/>
      <c r="F1" s="23"/>
      <c r="G1" s="23"/>
      <c r="H1" s="23"/>
    </row>
    <row r="2" spans="2:8" ht="12.75">
      <c r="B2" s="1" t="s">
        <v>2</v>
      </c>
      <c r="C2" s="1">
        <v>1700</v>
      </c>
      <c r="D2" s="22" t="s">
        <v>40</v>
      </c>
      <c r="E2" s="23"/>
      <c r="F2" s="23"/>
      <c r="G2" s="23"/>
      <c r="H2" s="2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42978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22" t="s">
        <v>41</v>
      </c>
      <c r="C8" s="23"/>
      <c r="D8" s="23"/>
      <c r="E8" s="23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42</v>
      </c>
      <c r="D10" s="1" t="s">
        <v>43</v>
      </c>
      <c r="E10" s="1" t="s">
        <v>44</v>
      </c>
    </row>
    <row r="11" spans="1:5" ht="12.75">
      <c r="A11" s="1">
        <v>10</v>
      </c>
      <c r="B11" t="s">
        <v>45</v>
      </c>
      <c r="C11" s="2" t="s">
        <v>46</v>
      </c>
      <c r="D11" s="2" t="s">
        <v>26</v>
      </c>
      <c r="E11" s="2" t="s">
        <v>26</v>
      </c>
    </row>
    <row r="12" spans="1:6" ht="12.75">
      <c r="A12" s="1">
        <v>20</v>
      </c>
      <c r="B12" t="s">
        <v>47</v>
      </c>
      <c r="C12" s="10">
        <f>'CB-0115  INFORME SOBRE RECUR...'!H28+'CB-0115  INFORME SOBRE RECUR...'!H29+'CB-0115  INFORME SOBRE RECUR...'!H36</f>
        <v>30825992</v>
      </c>
      <c r="D12" s="11"/>
      <c r="E12" s="19">
        <f>$C$12/D16</f>
        <v>0.008059131400510849</v>
      </c>
      <c r="F12" s="18"/>
    </row>
    <row r="13" spans="1:5" ht="12.75">
      <c r="A13" s="1">
        <v>30</v>
      </c>
      <c r="B13" t="s">
        <v>48</v>
      </c>
      <c r="C13" s="10">
        <f>'CB-0115  INFORME SOBRE RECUR...'!H11+'CB-0115  INFORME SOBRE RECUR...'!H12</f>
        <v>2149155196</v>
      </c>
      <c r="D13" s="11" t="s">
        <v>26</v>
      </c>
      <c r="E13" s="19">
        <f>+C13/D16</f>
        <v>0.5618740225668861</v>
      </c>
    </row>
    <row r="14" spans="1:5" ht="12.75">
      <c r="A14" s="1">
        <v>40</v>
      </c>
      <c r="B14" t="s">
        <v>49</v>
      </c>
      <c r="C14" s="10">
        <f>+'CB-0115  INFORME SOBRE RECUR...'!H20+'CB-0115  INFORME SOBRE RECUR...'!H21</f>
        <v>1644995781.36</v>
      </c>
      <c r="D14" s="11" t="s">
        <v>26</v>
      </c>
      <c r="E14" s="19">
        <f>+C14/D16</f>
        <v>0.43006684603260315</v>
      </c>
    </row>
    <row r="15" spans="1:6" ht="12.75">
      <c r="A15" s="1">
        <v>50</v>
      </c>
      <c r="B15" t="s">
        <v>50</v>
      </c>
      <c r="C15" s="10">
        <v>0</v>
      </c>
      <c r="D15" s="11" t="s">
        <v>26</v>
      </c>
      <c r="E15" s="19"/>
      <c r="F15" s="15"/>
    </row>
    <row r="16" spans="1:5" ht="12.75">
      <c r="A16" s="1">
        <v>60</v>
      </c>
      <c r="B16" t="s">
        <v>51</v>
      </c>
      <c r="C16" s="11"/>
      <c r="D16" s="12">
        <f>C12+C13+C14</f>
        <v>3824976969.3599997</v>
      </c>
      <c r="E16" s="6">
        <v>100</v>
      </c>
    </row>
    <row r="17" spans="1:5" ht="12.75">
      <c r="A17" s="1">
        <v>70</v>
      </c>
      <c r="B17" t="s">
        <v>52</v>
      </c>
      <c r="C17" s="11" t="s">
        <v>46</v>
      </c>
      <c r="D17" s="11" t="s">
        <v>26</v>
      </c>
      <c r="E17" s="2" t="s">
        <v>26</v>
      </c>
    </row>
    <row r="18" spans="1:5" ht="12.75">
      <c r="A18" s="1">
        <v>80</v>
      </c>
      <c r="B18" t="s">
        <v>53</v>
      </c>
      <c r="C18" s="10">
        <v>0</v>
      </c>
      <c r="D18" s="11" t="s">
        <v>26</v>
      </c>
      <c r="E18" s="6">
        <f>C18/D21</f>
        <v>0</v>
      </c>
    </row>
    <row r="19" spans="1:5" ht="12.75">
      <c r="A19" s="1">
        <v>90</v>
      </c>
      <c r="B19" t="s">
        <v>54</v>
      </c>
      <c r="C19" s="10">
        <v>0</v>
      </c>
      <c r="D19" s="11" t="s">
        <v>26</v>
      </c>
      <c r="E19" s="6">
        <f>C19/D21</f>
        <v>0</v>
      </c>
    </row>
    <row r="20" spans="1:5" ht="12.75">
      <c r="A20" s="1">
        <v>100</v>
      </c>
      <c r="B20" t="s">
        <v>51</v>
      </c>
      <c r="C20" s="11" t="s">
        <v>26</v>
      </c>
      <c r="D20" s="12"/>
      <c r="E20" s="6">
        <v>0</v>
      </c>
    </row>
    <row r="21" spans="1:5" ht="12.75">
      <c r="A21" s="1">
        <v>110</v>
      </c>
      <c r="B21" t="s">
        <v>55</v>
      </c>
      <c r="C21" s="11" t="s">
        <v>26</v>
      </c>
      <c r="D21" s="12">
        <f>D16+D20</f>
        <v>3824976969.3599997</v>
      </c>
      <c r="E21" s="6">
        <v>0</v>
      </c>
    </row>
    <row r="22" spans="1:5" ht="13.5" thickBot="1">
      <c r="A22" s="1">
        <v>120</v>
      </c>
      <c r="B22" t="s">
        <v>56</v>
      </c>
      <c r="C22" s="11" t="s">
        <v>46</v>
      </c>
      <c r="D22" s="11" t="s">
        <v>26</v>
      </c>
      <c r="E22" s="2" t="s">
        <v>26</v>
      </c>
    </row>
    <row r="23" spans="1:5" ht="13.5" thickBot="1">
      <c r="A23" s="1">
        <v>130</v>
      </c>
      <c r="B23" t="s">
        <v>57</v>
      </c>
      <c r="C23" s="10">
        <v>0</v>
      </c>
      <c r="D23" s="11"/>
      <c r="E23" s="7">
        <f>C23/D26</f>
        <v>0</v>
      </c>
    </row>
    <row r="24" spans="1:5" ht="13.5" thickBot="1">
      <c r="A24" s="1">
        <v>140</v>
      </c>
      <c r="B24" t="s">
        <v>58</v>
      </c>
      <c r="C24" s="21">
        <v>156144203.7</v>
      </c>
      <c r="D24" s="11" t="s">
        <v>26</v>
      </c>
      <c r="E24" s="7">
        <f>C24/D26</f>
        <v>1.539835146902455</v>
      </c>
    </row>
    <row r="25" spans="1:5" ht="13.5" thickBot="1">
      <c r="A25" s="1">
        <v>150</v>
      </c>
      <c r="B25" t="s">
        <v>59</v>
      </c>
      <c r="C25" s="10">
        <v>0</v>
      </c>
      <c r="D25" s="11"/>
      <c r="E25" s="6">
        <f>C25/D26</f>
        <v>0</v>
      </c>
    </row>
    <row r="26" spans="1:5" ht="13.5" thickBot="1">
      <c r="A26" s="1">
        <v>160</v>
      </c>
      <c r="B26" t="s">
        <v>51</v>
      </c>
      <c r="D26" s="12">
        <v>101403195.02</v>
      </c>
      <c r="E26" s="6"/>
    </row>
    <row r="27" spans="1:5" ht="13.5" thickBot="1">
      <c r="A27" s="1">
        <v>170</v>
      </c>
      <c r="B27" t="s">
        <v>60</v>
      </c>
      <c r="C27" s="11" t="s">
        <v>26</v>
      </c>
      <c r="D27" s="20">
        <f>D21+D26</f>
        <v>3926380164.3799996</v>
      </c>
      <c r="E27" s="6"/>
    </row>
    <row r="28" spans="1:5" ht="13.5" thickBot="1">
      <c r="A28" s="1">
        <v>180</v>
      </c>
      <c r="B28" t="s">
        <v>61</v>
      </c>
      <c r="C28" s="10">
        <v>0</v>
      </c>
      <c r="D28" s="11">
        <v>28773330467</v>
      </c>
      <c r="E28" s="6"/>
    </row>
    <row r="29" spans="1:5" ht="13.5" thickBot="1">
      <c r="A29" s="1">
        <v>190</v>
      </c>
      <c r="B29" t="s">
        <v>62</v>
      </c>
      <c r="C29" s="10">
        <v>69817759977</v>
      </c>
      <c r="D29" s="11" t="s">
        <v>26</v>
      </c>
      <c r="E29" s="6">
        <v>100</v>
      </c>
    </row>
    <row r="30" spans="1:5" ht="13.5" thickBot="1">
      <c r="A30" s="1">
        <v>200</v>
      </c>
      <c r="B30" t="s">
        <v>63</v>
      </c>
      <c r="C30" s="11" t="s">
        <v>26</v>
      </c>
      <c r="D30" s="12">
        <f>+D27+D28</f>
        <v>32699710631.38</v>
      </c>
      <c r="E30" s="6"/>
    </row>
    <row r="32" ht="13.5" thickBot="1"/>
    <row r="33" spans="1:6" ht="13.5" thickBot="1">
      <c r="A33" t="s">
        <v>88</v>
      </c>
      <c r="B33" t="s">
        <v>89</v>
      </c>
      <c r="F33" s="16"/>
    </row>
    <row r="34" ht="13.5" thickBot="1">
      <c r="F34" s="16"/>
    </row>
    <row r="35" ht="12.75">
      <c r="F35" s="17"/>
    </row>
    <row r="37" ht="12.75">
      <c r="F37" s="15"/>
    </row>
    <row r="38" ht="12.75">
      <c r="F38" s="15"/>
    </row>
    <row r="43" ht="12.75">
      <c r="D43" s="9"/>
    </row>
    <row r="44" ht="12.75">
      <c r="D44" s="9"/>
    </row>
  </sheetData>
  <sheetProtection/>
  <mergeCells count="3">
    <mergeCell ref="D1:H1"/>
    <mergeCell ref="D2:H2"/>
    <mergeCell ref="B8:E8"/>
  </mergeCells>
  <dataValidations count="1">
    <dataValidation type="decimal" allowBlank="1" showInputMessage="1" showErrorMessage="1" promptTitle="Escriba un número en esta casilla" errorTitle="Entrada no válida" error="Por favor escriba un número" sqref="D30 C28:C29 E23:E30 C23:C25 D20:D21 E18:E21 C18:C19 D16 F33:F34 C12:C15 E12:E16 D26:D27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0"/>
  <sheetViews>
    <sheetView zoomScalePageLayoutView="0" workbookViewId="0" topLeftCell="A7">
      <selection activeCell="B30" sqref="B30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22" t="s">
        <v>1</v>
      </c>
      <c r="E1" s="23"/>
      <c r="F1" s="23"/>
      <c r="G1" s="23"/>
      <c r="H1" s="23"/>
    </row>
    <row r="2" spans="2:8" ht="12.75">
      <c r="B2" s="1" t="s">
        <v>2</v>
      </c>
      <c r="C2" s="1">
        <v>12100</v>
      </c>
      <c r="D2" s="22" t="s">
        <v>64</v>
      </c>
      <c r="E2" s="23"/>
      <c r="F2" s="23"/>
      <c r="G2" s="23"/>
      <c r="H2" s="2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42794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22" t="s">
        <v>65</v>
      </c>
      <c r="C8" s="23"/>
      <c r="D8" s="23"/>
      <c r="E8" s="23"/>
      <c r="F8" s="23"/>
      <c r="G8" s="23"/>
      <c r="H8" s="23"/>
      <c r="I8" s="23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66</v>
      </c>
      <c r="D10" s="1" t="s">
        <v>67</v>
      </c>
      <c r="E10" s="1" t="s">
        <v>68</v>
      </c>
      <c r="F10" s="1" t="s">
        <v>69</v>
      </c>
      <c r="G10" s="1" t="s">
        <v>70</v>
      </c>
      <c r="H10" s="1" t="s">
        <v>71</v>
      </c>
      <c r="I10" s="1" t="s">
        <v>72</v>
      </c>
    </row>
    <row r="11" spans="1:9" ht="12.75">
      <c r="A11" s="1">
        <v>10</v>
      </c>
      <c r="B11" t="s">
        <v>73</v>
      </c>
      <c r="C11" s="3" t="s">
        <v>26</v>
      </c>
      <c r="D11" s="4"/>
      <c r="E11" s="4"/>
      <c r="F11" s="4"/>
      <c r="G11" s="4" t="s">
        <v>26</v>
      </c>
      <c r="H11" s="4"/>
      <c r="I11" s="4" t="s">
        <v>26</v>
      </c>
    </row>
    <row r="12" spans="1:9" ht="12.75">
      <c r="A12" s="1">
        <v>20</v>
      </c>
      <c r="B12" t="s">
        <v>74</v>
      </c>
      <c r="C12" s="3" t="s">
        <v>26</v>
      </c>
      <c r="D12" s="4"/>
      <c r="E12" s="4"/>
      <c r="F12" s="4"/>
      <c r="G12" s="4" t="s">
        <v>26</v>
      </c>
      <c r="H12" s="4"/>
      <c r="I12" s="4" t="s">
        <v>26</v>
      </c>
    </row>
    <row r="13" spans="1:9" ht="12.75">
      <c r="A13" s="1">
        <v>30</v>
      </c>
      <c r="B13" t="s">
        <v>75</v>
      </c>
      <c r="C13" s="3" t="s">
        <v>26</v>
      </c>
      <c r="D13" s="4"/>
      <c r="E13" s="4"/>
      <c r="F13" s="4"/>
      <c r="G13" s="4" t="s">
        <v>26</v>
      </c>
      <c r="H13" s="4"/>
      <c r="I13" s="4" t="s">
        <v>26</v>
      </c>
    </row>
    <row r="14" spans="1:9" ht="12.75">
      <c r="A14" s="1">
        <v>40</v>
      </c>
      <c r="B14" t="s">
        <v>76</v>
      </c>
      <c r="C14" s="3" t="s">
        <v>26</v>
      </c>
      <c r="D14" s="4"/>
      <c r="E14" s="4"/>
      <c r="F14" s="4"/>
      <c r="G14" s="4" t="s">
        <v>26</v>
      </c>
      <c r="H14" s="4"/>
      <c r="I14" s="4" t="s">
        <v>26</v>
      </c>
    </row>
    <row r="15" spans="1:9" ht="12.75">
      <c r="A15" s="1">
        <v>50</v>
      </c>
      <c r="B15" t="s">
        <v>77</v>
      </c>
      <c r="C15" s="3" t="s">
        <v>26</v>
      </c>
      <c r="D15" s="4"/>
      <c r="E15" s="4"/>
      <c r="F15" s="4"/>
      <c r="G15" s="4" t="s">
        <v>26</v>
      </c>
      <c r="H15" s="4"/>
      <c r="I15" s="4" t="s">
        <v>26</v>
      </c>
    </row>
    <row r="16" spans="1:9" ht="12.75">
      <c r="A16" s="1">
        <v>60</v>
      </c>
      <c r="B16" t="s">
        <v>78</v>
      </c>
      <c r="C16" s="3" t="s">
        <v>26</v>
      </c>
      <c r="D16" s="4"/>
      <c r="E16" s="4"/>
      <c r="F16" s="4"/>
      <c r="G16" s="4" t="s">
        <v>26</v>
      </c>
      <c r="H16" s="4"/>
      <c r="I16" s="4" t="s">
        <v>26</v>
      </c>
    </row>
    <row r="17" spans="1:9" ht="12.75">
      <c r="A17" s="1">
        <v>70</v>
      </c>
      <c r="B17" t="s">
        <v>79</v>
      </c>
      <c r="C17" s="3" t="s">
        <v>26</v>
      </c>
      <c r="D17" s="4"/>
      <c r="E17" s="4"/>
      <c r="F17" s="4"/>
      <c r="G17" s="4" t="s">
        <v>26</v>
      </c>
      <c r="H17" s="4"/>
      <c r="I17" s="4" t="s">
        <v>26</v>
      </c>
    </row>
    <row r="18" spans="1:9" ht="12.75">
      <c r="A18" s="1">
        <v>80</v>
      </c>
      <c r="B18" t="s">
        <v>80</v>
      </c>
      <c r="C18" s="3" t="s">
        <v>26</v>
      </c>
      <c r="D18" s="4"/>
      <c r="E18" s="4"/>
      <c r="F18" s="4"/>
      <c r="G18" s="4" t="s">
        <v>26</v>
      </c>
      <c r="H18" s="4"/>
      <c r="I18" s="4" t="s">
        <v>26</v>
      </c>
    </row>
    <row r="19" spans="1:9" ht="12.75">
      <c r="A19" s="1">
        <v>90</v>
      </c>
      <c r="B19" t="s">
        <v>81</v>
      </c>
      <c r="C19" s="3" t="s">
        <v>26</v>
      </c>
      <c r="D19" s="4"/>
      <c r="E19" s="4"/>
      <c r="F19" s="4"/>
      <c r="G19" s="4" t="s">
        <v>26</v>
      </c>
      <c r="H19" s="4"/>
      <c r="I19" s="4" t="s">
        <v>26</v>
      </c>
    </row>
    <row r="20" spans="1:9" ht="12.75">
      <c r="A20" s="1">
        <v>100</v>
      </c>
      <c r="B20" t="s">
        <v>82</v>
      </c>
      <c r="C20" s="3" t="s">
        <v>26</v>
      </c>
      <c r="D20" s="4"/>
      <c r="E20" s="4"/>
      <c r="F20" s="4"/>
      <c r="G20" s="4" t="s">
        <v>26</v>
      </c>
      <c r="H20" s="4"/>
      <c r="I20" s="4" t="s">
        <v>26</v>
      </c>
    </row>
    <row r="21" spans="1:9" ht="12.75">
      <c r="A21" s="1">
        <v>110</v>
      </c>
      <c r="B21" t="s">
        <v>83</v>
      </c>
      <c r="C21" s="3" t="s">
        <v>26</v>
      </c>
      <c r="D21" s="4"/>
      <c r="E21" s="4"/>
      <c r="F21" s="4"/>
      <c r="G21" s="4" t="s">
        <v>26</v>
      </c>
      <c r="H21" s="4"/>
      <c r="I21" s="4" t="s">
        <v>26</v>
      </c>
    </row>
    <row r="22" spans="1:9" ht="12.75">
      <c r="A22" s="1">
        <v>120</v>
      </c>
      <c r="B22" t="s">
        <v>84</v>
      </c>
      <c r="C22" s="3" t="s">
        <v>26</v>
      </c>
      <c r="D22" s="4"/>
      <c r="E22" s="4"/>
      <c r="F22" s="4"/>
      <c r="G22" s="4" t="s">
        <v>26</v>
      </c>
      <c r="H22" s="4"/>
      <c r="I22" s="4" t="s">
        <v>26</v>
      </c>
    </row>
    <row r="23" spans="1:9" ht="12.75">
      <c r="A23" s="1">
        <v>130</v>
      </c>
      <c r="B23" t="s">
        <v>85</v>
      </c>
      <c r="C23" s="3" t="s">
        <v>26</v>
      </c>
      <c r="D23" s="4"/>
      <c r="E23" s="4"/>
      <c r="F23" s="4"/>
      <c r="G23" s="4" t="s">
        <v>26</v>
      </c>
      <c r="H23" s="4"/>
      <c r="I23" s="4" t="s">
        <v>26</v>
      </c>
    </row>
    <row r="24" spans="1:9" ht="12.75">
      <c r="A24" s="1">
        <v>140</v>
      </c>
      <c r="B24" t="s">
        <v>86</v>
      </c>
      <c r="C24" s="3" t="s">
        <v>26</v>
      </c>
      <c r="D24" s="4"/>
      <c r="E24" s="4"/>
      <c r="F24" s="4"/>
      <c r="G24" s="4" t="s">
        <v>26</v>
      </c>
      <c r="H24" s="4"/>
      <c r="I24" s="4" t="s">
        <v>26</v>
      </c>
    </row>
    <row r="25" spans="1:9" ht="12.75">
      <c r="A25" s="1">
        <v>150</v>
      </c>
      <c r="B25" t="s">
        <v>87</v>
      </c>
      <c r="C25" s="3" t="s">
        <v>26</v>
      </c>
      <c r="D25" s="4"/>
      <c r="E25" s="4"/>
      <c r="F25" s="4"/>
      <c r="G25" s="4" t="s">
        <v>26</v>
      </c>
      <c r="H25" s="4"/>
      <c r="I25" s="4" t="s">
        <v>26</v>
      </c>
    </row>
    <row r="30" ht="12.75">
      <c r="B30" t="s">
        <v>90</v>
      </c>
    </row>
  </sheetData>
  <sheetProtection/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REYES SALCEDO</dc:creator>
  <cp:keywords/>
  <dc:description/>
  <cp:lastModifiedBy>Rolando Reyes Nuncira</cp:lastModifiedBy>
  <cp:lastPrinted>2016-08-09T16:13:47Z</cp:lastPrinted>
  <dcterms:created xsi:type="dcterms:W3CDTF">2014-03-07T14:47:00Z</dcterms:created>
  <dcterms:modified xsi:type="dcterms:W3CDTF">2017-09-08T21:21:55Z</dcterms:modified>
  <cp:category/>
  <cp:version/>
  <cp:contentType/>
  <cp:contentStatus/>
</cp:coreProperties>
</file>